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010" activeTab="1"/>
  </bookViews>
  <sheets>
    <sheet name="FINA PLAN 13" sheetId="1" r:id="rId1"/>
    <sheet name="FIN PLAN 14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<sst xmlns="http://schemas.openxmlformats.org/spreadsheetml/2006/main" count="351" uniqueCount="219">
  <si>
    <t>RB</t>
  </si>
  <si>
    <t>PRIHODI PO VRSTAMA</t>
  </si>
  <si>
    <t>PLAN 2012</t>
  </si>
  <si>
    <t>PLAN 2013</t>
  </si>
  <si>
    <t>indeks     PLAN 2013/ PLAN 2012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</si>
  <si>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</si>
  <si>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</si>
  <si>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</si>
  <si>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</si>
  <si>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</si>
  <si>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</si>
  <si>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</si>
  <si>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</si>
  <si>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</si>
  <si>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</si>
  <si>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</si>
  <si>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</si>
  <si>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</si>
  <si>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</si>
  <si>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</si>
  <si>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</si>
  <si>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</si>
  <si>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</si>
  <si>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</si>
  <si>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</si>
  <si>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</si>
  <si>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</si>
  <si>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</si>
  <si>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</si>
  <si>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</si>
  <si>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</si>
  <si>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Potpora događanjima</t>
  </si>
  <si>
    <t>Potpora razvoju DMO-a</t>
  </si>
  <si>
    <t>Potpora razvoju DMK-a</t>
  </si>
  <si>
    <t>Projekt: Volim Hrvatsku</t>
  </si>
  <si>
    <t>III.</t>
  </si>
  <si>
    <t xml:space="preserve">KOMUNIKACIJA VRIJEDNOSTI </t>
  </si>
  <si>
    <t>Online komunikacije</t>
  </si>
  <si>
    <t>1.1.</t>
  </si>
  <si>
    <t>Internet stranice i upravljanje Internet stranicama</t>
  </si>
  <si>
    <t>Offline komunikacije</t>
  </si>
  <si>
    <t>2.1.</t>
  </si>
  <si>
    <t>2.2.</t>
  </si>
  <si>
    <t>Opće oglašavanje</t>
  </si>
  <si>
    <t>2.2.1.</t>
  </si>
  <si>
    <t>Oglašavanje u tisku</t>
  </si>
  <si>
    <t>2.2.2.</t>
  </si>
  <si>
    <t>TV oglašavanje</t>
  </si>
  <si>
    <t>2.2.3.</t>
  </si>
  <si>
    <t>Vanjsko oglašavanje</t>
  </si>
  <si>
    <t>2.4.</t>
  </si>
  <si>
    <t>Brošure i ostali tiskani materijali</t>
  </si>
  <si>
    <t>2.5.</t>
  </si>
  <si>
    <t>Suveniri i promo materijali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</si>
  <si>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</si>
  <si>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</si>
  <si>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</si>
  <si>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</si>
  <si>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</si>
  <si>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</si>
  <si>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(turističke zajednice na području županije, 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</si>
  <si>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</si>
  <si>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</si>
  <si>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</si>
  <si>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</si>
  <si>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</si>
  <si>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</si>
  <si>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</si>
  <si>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</si>
  <si>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</si>
  <si>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</si>
  <si>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</si>
  <si>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</si>
  <si>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SVEUKUPNO RASHODI</t>
  </si>
  <si>
    <t>1.2.</t>
  </si>
  <si>
    <t>POKRIVANJE MANJKA IZ PRETHODNE GODINE (ukoliko je isti ostvaren)</t>
  </si>
  <si>
    <t>PRIJENOS VIŠKA U IDUĆU GODINU - POKRIVANJE MANJKA U IDUĆOJ GODINI (SVEUKUPNI PRIHODI UMANJENI ZA SVEUKUPNE RASHODE)</t>
  </si>
  <si>
    <t>Oglašavanje u promotivnim kampanjama javnog i privatnog sektora</t>
  </si>
  <si>
    <t>Poticanje i pomaganje razvoja turizma na područjima koja nisu turistički razvijena</t>
  </si>
  <si>
    <t>Nagrade i priznanja (Projekt Volim Hrvatsku i ostalo)</t>
  </si>
  <si>
    <t>Koordinacija i nadzor sustava turističkih zajednica na području županije, turistički klaster</t>
  </si>
  <si>
    <t>Smeđa signalizacija</t>
  </si>
  <si>
    <t>Studijska putovanja novinara</t>
  </si>
  <si>
    <t>Nacionalna izložba voćnih rakija i likera</t>
  </si>
  <si>
    <t>gastro ruta-autohtona Hr. Kuhinja</t>
  </si>
  <si>
    <t>biciklistička ruta Srijem</t>
  </si>
  <si>
    <t>Put voćne kapi</t>
  </si>
  <si>
    <t>Living history program</t>
  </si>
  <si>
    <t>Slavonski pogledi</t>
  </si>
  <si>
    <t>Medena staza</t>
  </si>
  <si>
    <t>Znameniti Srijemci i Slavonci</t>
  </si>
  <si>
    <t>Fotografski natječaj</t>
  </si>
  <si>
    <t>QR kodovi</t>
  </si>
  <si>
    <t>Partnerstvo na EU projektima</t>
  </si>
  <si>
    <t>Suf. Projekata sustava TZ-a</t>
  </si>
  <si>
    <t>Sredjovjekovlje u hr. Srijemu</t>
  </si>
  <si>
    <t>srednjovjekovlje u hrvatskom Srijemu</t>
  </si>
  <si>
    <t xml:space="preserve">living history </t>
  </si>
  <si>
    <t>medena staza</t>
  </si>
  <si>
    <t>slavonski pogledi</t>
  </si>
  <si>
    <t>nacionalna izložba voćnih rakija i likera</t>
  </si>
  <si>
    <t>fotografski natječaj</t>
  </si>
  <si>
    <t>dotisak</t>
  </si>
  <si>
    <t>Prihodi od transfera HTZ-a</t>
  </si>
  <si>
    <t>Prihodi od kamata</t>
  </si>
  <si>
    <t>Prihodi od Ministarstva PRRR</t>
  </si>
  <si>
    <t>3.80%</t>
  </si>
  <si>
    <t>27.36%</t>
  </si>
  <si>
    <t>46.93%</t>
  </si>
  <si>
    <t>18.75%</t>
  </si>
  <si>
    <t>17.85%</t>
  </si>
  <si>
    <t>0.25%</t>
  </si>
  <si>
    <t>0.63%</t>
  </si>
  <si>
    <t>3.16%</t>
  </si>
  <si>
    <t>35.34%</t>
  </si>
  <si>
    <t>25.96%</t>
  </si>
  <si>
    <t>6.96%</t>
  </si>
  <si>
    <t>2.41%</t>
  </si>
  <si>
    <t>27.62%</t>
  </si>
  <si>
    <t>18.11%</t>
  </si>
  <si>
    <t>5.07%</t>
  </si>
  <si>
    <t>1.51%</t>
  </si>
  <si>
    <t>2.15%</t>
  </si>
  <si>
    <t>1.89%</t>
  </si>
  <si>
    <t>0.13%</t>
  </si>
  <si>
    <t>0.38%</t>
  </si>
  <si>
    <t>4.68%</t>
  </si>
  <si>
    <t>0.37%</t>
  </si>
  <si>
    <t>0.31%</t>
  </si>
  <si>
    <t>8.86%</t>
  </si>
  <si>
    <t>14.37%</t>
  </si>
  <si>
    <t>2.03%</t>
  </si>
  <si>
    <t>1.01%</t>
  </si>
  <si>
    <t>12.34%</t>
  </si>
  <si>
    <t>2.53%</t>
  </si>
  <si>
    <t>1.26%</t>
  </si>
  <si>
    <t>2.08%</t>
  </si>
  <si>
    <t>0.95%</t>
  </si>
  <si>
    <t>0.12%</t>
  </si>
  <si>
    <t>2.02%</t>
  </si>
  <si>
    <t>4.43%</t>
  </si>
  <si>
    <t>10.13%</t>
  </si>
  <si>
    <t>8.73%</t>
  </si>
  <si>
    <t>6.46%</t>
  </si>
  <si>
    <t>4.1.</t>
  </si>
  <si>
    <t>4.2.</t>
  </si>
  <si>
    <t>4.3.</t>
  </si>
  <si>
    <r>
      <t xml:space="preserve">OSTALO </t>
    </r>
    <r>
      <rPr>
        <sz val="10"/>
        <rFont val="Garamond"/>
        <family val="1"/>
      </rPr>
      <t>(planovi razvoja turizma, strateški marketing planovi i ostalo)</t>
    </r>
  </si>
  <si>
    <t>2.3.</t>
  </si>
  <si>
    <t>1.3.</t>
  </si>
  <si>
    <t>1.4.</t>
  </si>
  <si>
    <t>1.5.</t>
  </si>
  <si>
    <t>1.6.</t>
  </si>
  <si>
    <t>1.7.</t>
  </si>
  <si>
    <t>2.3.1.</t>
  </si>
  <si>
    <t>2.3.2.</t>
  </si>
  <si>
    <t>2.3.3.</t>
  </si>
  <si>
    <t>2.3.4.</t>
  </si>
  <si>
    <t>2.3.5.</t>
  </si>
  <si>
    <t>2.3.6.</t>
  </si>
  <si>
    <t>2.3.7.</t>
  </si>
  <si>
    <t>Promo film</t>
  </si>
  <si>
    <t>Manifestacije u organizaciji TZ VSŽ</t>
  </si>
  <si>
    <t>1.1.1.</t>
  </si>
  <si>
    <t>novi turistički proizvodi</t>
  </si>
  <si>
    <t>1.4.1.</t>
  </si>
  <si>
    <t>nositelj TZ VSŽ</t>
  </si>
  <si>
    <t>Projekti iz programa za nerazvijene</t>
  </si>
  <si>
    <t>Potpore manifestacija drugih organizatora</t>
  </si>
  <si>
    <t>Potpore manifestacija sustava TZ-a</t>
  </si>
  <si>
    <t>1.4.1.1</t>
  </si>
  <si>
    <t>1.4.1.2.</t>
  </si>
  <si>
    <t>1.4.1.3.</t>
  </si>
  <si>
    <t>1.4.1.4.</t>
  </si>
  <si>
    <t>1.5.1.</t>
  </si>
  <si>
    <t>1.5.2.</t>
  </si>
  <si>
    <t>1.5.3.</t>
  </si>
  <si>
    <t>1.5.4.</t>
  </si>
  <si>
    <t>1.5.5.</t>
  </si>
  <si>
    <t>1.5.6.</t>
  </si>
  <si>
    <t>PLAN 2014</t>
  </si>
  <si>
    <t>Organizacija i upravljanje destinacijom i potpora razvoju DMO i DMK</t>
  </si>
  <si>
    <t>2.1.1.</t>
  </si>
  <si>
    <t>2.1.2.</t>
  </si>
  <si>
    <t>2.1.3.</t>
  </si>
  <si>
    <t>2.1.4.</t>
  </si>
  <si>
    <t>Projekti financirani iz fonodova EU</t>
  </si>
  <si>
    <t>3.1.1.</t>
  </si>
  <si>
    <t>3.2.1.</t>
  </si>
  <si>
    <t>3.2.2.</t>
  </si>
  <si>
    <t>3.3.</t>
  </si>
  <si>
    <t>3.4.</t>
  </si>
  <si>
    <t>3.5.</t>
  </si>
  <si>
    <t>Turistička (smeđa) signalizacija</t>
  </si>
  <si>
    <t>Sajmovi</t>
  </si>
  <si>
    <t>Posebne prezentacije/poslovne radionice</t>
  </si>
  <si>
    <t>4.4.</t>
  </si>
  <si>
    <t>Ostale prezentacije</t>
  </si>
  <si>
    <t>5.1.</t>
  </si>
  <si>
    <t>Edukacija</t>
  </si>
  <si>
    <t>Nagrade i priznanja u projektima</t>
  </si>
  <si>
    <t>5.2.</t>
  </si>
  <si>
    <t>5.3.</t>
  </si>
  <si>
    <t>6.1.</t>
  </si>
  <si>
    <t>6.2.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</si>
  <si>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</si>
  <si>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</si>
  <si>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</si>
  <si>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</si>
  <si>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</si>
  <si>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</si>
  <si>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</si>
  <si>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7.1.</t>
  </si>
  <si>
    <t>8.</t>
  </si>
  <si>
    <t>NIVRL</t>
  </si>
  <si>
    <t>sufinanciranje manifestacija ostalim TZ</t>
  </si>
  <si>
    <t>Turistički forum</t>
  </si>
  <si>
    <t>sufinanciranje manifestacija vanjskih organizatora</t>
  </si>
  <si>
    <t xml:space="preserve">Manifestacije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</si>
</sst>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38">
    <font>
      <sz val="11"/>
      <color indexed="8"/>
      <name val="Calibri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9" fontId="2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 indent="2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 horizontal="right"/>
    </xf>
    <xf numFmtId="10" fontId="1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" fontId="1" fillId="36" borderId="10" xfId="0" applyNumberFormat="1" applyFont="1" applyFill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0" fontId="4" fillId="35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right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4" fontId="1" fillId="37" borderId="10" xfId="0" applyNumberFormat="1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10" fontId="1" fillId="3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1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" fontId="2" fillId="34" borderId="10" xfId="0" applyNumberFormat="1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wrapText="1"/>
    </xf>
    <xf numFmtId="4" fontId="1" fillId="38" borderId="10" xfId="0" applyNumberFormat="1" applyFont="1" applyFill="1" applyBorder="1" applyAlignment="1">
      <alignment horizontal="right"/>
    </xf>
    <xf numFmtId="0" fontId="1" fillId="38" borderId="10" xfId="0" applyFont="1" applyFill="1" applyBorder="1" applyAlignment="1">
      <alignment horizontal="right"/>
    </xf>
    <xf numFmtId="9" fontId="1" fillId="38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wrapText="1"/>
    </xf>
    <xf numFmtId="4" fontId="2" fillId="39" borderId="10" xfId="0" applyNumberFormat="1" applyFont="1" applyFill="1" applyBorder="1" applyAlignment="1">
      <alignment horizontal="right"/>
    </xf>
    <xf numFmtId="4" fontId="1" fillId="39" borderId="10" xfId="0" applyNumberFormat="1" applyFont="1" applyFill="1" applyBorder="1" applyAlignment="1">
      <alignment horizontal="right"/>
    </xf>
    <xf numFmtId="10" fontId="2" fillId="39" borderId="10" xfId="0" applyNumberFormat="1" applyFont="1" applyFill="1" applyBorder="1" applyAlignment="1">
      <alignment horizontal="right"/>
    </xf>
    <xf numFmtId="14" fontId="2" fillId="39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wrapText="1"/>
    </xf>
    <xf numFmtId="4" fontId="1" fillId="40" borderId="10" xfId="0" applyNumberFormat="1" applyFont="1" applyFill="1" applyBorder="1" applyAlignment="1">
      <alignment horizontal="right"/>
    </xf>
    <xf numFmtId="0" fontId="1" fillId="40" borderId="10" xfId="0" applyFont="1" applyFill="1" applyBorder="1" applyAlignment="1">
      <alignment wrapText="1"/>
    </xf>
    <xf numFmtId="0" fontId="1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33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right"/>
    </xf>
    <xf numFmtId="164" fontId="1" fillId="38" borderId="10" xfId="0" applyNumberFormat="1" applyFont="1" applyFill="1" applyBorder="1" applyAlignment="1">
      <alignment horizontal="right"/>
    </xf>
    <xf numFmtId="164" fontId="1" fillId="40" borderId="10" xfId="0" applyNumberFormat="1" applyFont="1" applyFill="1" applyBorder="1" applyAlignment="1">
      <alignment horizontal="right"/>
    </xf>
    <xf numFmtId="164" fontId="1" fillId="34" borderId="10" xfId="0" applyNumberFormat="1" applyFont="1" applyFill="1" applyBorder="1" applyAlignment="1">
      <alignment horizontal="right"/>
    </xf>
    <xf numFmtId="164" fontId="1" fillId="37" borderId="1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2" fillId="36" borderId="10" xfId="0" applyNumberFormat="1" applyFont="1" applyFill="1" applyBorder="1" applyAlignment="1">
      <alignment horizontal="right"/>
    </xf>
    <xf numFmtId="164" fontId="1" fillId="41" borderId="10" xfId="0" applyNumberFormat="1" applyFont="1" applyFill="1" applyBorder="1" applyAlignment="1">
      <alignment horizontal="right"/>
    </xf>
    <xf numFmtId="164" fontId="1" fillId="36" borderId="10" xfId="0" applyNumberFormat="1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130" zoomScaleNormal="13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" customWidth="1"/>
    <col min="2" max="2" width="50.7109375" style="16" bestFit="1" customWidth="1"/>
    <col min="3" max="4" width="10.140625" style="34" bestFit="1" customWidth="1"/>
    <col min="5" max="5" width="10.28125" style="34" customWidth="1"/>
    <col min="6" max="6" width="14.28125" style="35" customWidth="1"/>
    <col min="7" max="16384" width="9.140625" style="7" customWidth="1"/>
  </cols>
  <sheetData>
    <row r="1" spans="1:6" s="2" customFormat="1" ht="51">
      <c r="A1" s="1" t="s">
        <v>0</v>
      </c>
      <c r="B1" s="1" t="s">
        <v>1</v>
      </c>
      <c r="C1" s="36" t="s">
        <v>2</v>
      </c>
      <c r="D1" s="36" t="s">
        <v>3</v>
      </c>
      <c r="E1" s="36" t="s">
        <v>4</v>
      </c>
      <c r="F1" s="1" t="s">
        <v>5</v>
      </c>
    </row>
    <row r="2" spans="1:6" ht="12.75">
      <c r="A2" s="3" t="s">
        <v>6</v>
      </c>
      <c r="B2" s="4" t="s">
        <v>7</v>
      </c>
      <c r="C2" s="5">
        <v>45000</v>
      </c>
      <c r="D2" s="5">
        <v>30000</v>
      </c>
      <c r="E2" s="5">
        <f>D2/C2*100</f>
        <v>66.66666666666666</v>
      </c>
      <c r="F2" s="6" t="s">
        <v>106</v>
      </c>
    </row>
    <row r="3" spans="1:6" ht="12.75">
      <c r="A3" s="3" t="s">
        <v>8</v>
      </c>
      <c r="B3" s="4" t="s">
        <v>9</v>
      </c>
      <c r="C3" s="5">
        <v>199000</v>
      </c>
      <c r="D3" s="5">
        <v>216000</v>
      </c>
      <c r="E3" s="5">
        <f aca="true" t="shared" si="0" ref="E3:E11">D3/C3*100</f>
        <v>108.5427135678392</v>
      </c>
      <c r="F3" s="8" t="s">
        <v>107</v>
      </c>
    </row>
    <row r="4" spans="1:6" ht="12.75">
      <c r="A4" s="3" t="s">
        <v>10</v>
      </c>
      <c r="B4" s="4" t="s">
        <v>11</v>
      </c>
      <c r="C4" s="5">
        <f>SUM(C5:C6)</f>
        <v>400000</v>
      </c>
      <c r="D4" s="5">
        <v>370500</v>
      </c>
      <c r="E4" s="5">
        <f t="shared" si="0"/>
        <v>92.625</v>
      </c>
      <c r="F4" s="6" t="s">
        <v>108</v>
      </c>
    </row>
    <row r="5" spans="1:6" ht="12.75">
      <c r="A5" s="9" t="s">
        <v>12</v>
      </c>
      <c r="B5" s="10" t="s">
        <v>13</v>
      </c>
      <c r="C5" s="11"/>
      <c r="D5" s="11"/>
      <c r="E5" s="11"/>
      <c r="F5" s="12"/>
    </row>
    <row r="6" spans="1:6" ht="12.75">
      <c r="A6" s="9" t="s">
        <v>14</v>
      </c>
      <c r="B6" s="10" t="s">
        <v>15</v>
      </c>
      <c r="C6" s="11">
        <v>400000</v>
      </c>
      <c r="D6" s="11">
        <v>370500</v>
      </c>
      <c r="E6" s="11">
        <f t="shared" si="0"/>
        <v>92.625</v>
      </c>
      <c r="F6" s="12"/>
    </row>
    <row r="7" spans="1:6" ht="12.75">
      <c r="A7" s="3" t="s">
        <v>16</v>
      </c>
      <c r="B7" s="4" t="s">
        <v>17</v>
      </c>
      <c r="C7" s="5">
        <v>148000</v>
      </c>
      <c r="D7" s="5">
        <v>148000</v>
      </c>
      <c r="E7" s="5">
        <f t="shared" si="0"/>
        <v>100</v>
      </c>
      <c r="F7" s="6" t="s">
        <v>109</v>
      </c>
    </row>
    <row r="8" spans="1:6" ht="12.75">
      <c r="A8" s="9" t="s">
        <v>144</v>
      </c>
      <c r="B8" s="13" t="s">
        <v>103</v>
      </c>
      <c r="C8" s="11">
        <v>141000</v>
      </c>
      <c r="D8" s="11">
        <v>141000</v>
      </c>
      <c r="E8" s="11">
        <f t="shared" si="0"/>
        <v>100</v>
      </c>
      <c r="F8" s="12" t="s">
        <v>110</v>
      </c>
    </row>
    <row r="9" spans="1:6" ht="12.75">
      <c r="A9" s="9" t="s">
        <v>145</v>
      </c>
      <c r="B9" s="13" t="s">
        <v>104</v>
      </c>
      <c r="C9" s="11">
        <v>2000</v>
      </c>
      <c r="D9" s="11">
        <v>2000</v>
      </c>
      <c r="E9" s="11">
        <f t="shared" si="0"/>
        <v>100</v>
      </c>
      <c r="F9" s="12" t="s">
        <v>111</v>
      </c>
    </row>
    <row r="10" spans="1:6" ht="12.75">
      <c r="A10" s="9" t="s">
        <v>146</v>
      </c>
      <c r="B10" s="13" t="s">
        <v>105</v>
      </c>
      <c r="C10" s="11">
        <v>5000</v>
      </c>
      <c r="D10" s="11">
        <v>5000</v>
      </c>
      <c r="E10" s="11">
        <f t="shared" si="0"/>
        <v>100</v>
      </c>
      <c r="F10" s="12" t="s">
        <v>112</v>
      </c>
    </row>
    <row r="11" spans="1:6" ht="25.5">
      <c r="A11" s="14" t="s">
        <v>18</v>
      </c>
      <c r="B11" s="15" t="s">
        <v>19</v>
      </c>
      <c r="C11" s="5">
        <v>25000</v>
      </c>
      <c r="D11" s="5">
        <v>25000</v>
      </c>
      <c r="E11" s="5">
        <f t="shared" si="0"/>
        <v>100</v>
      </c>
      <c r="F11" s="6" t="s">
        <v>113</v>
      </c>
    </row>
    <row r="12" spans="1:6" ht="12.75">
      <c r="A12" s="3" t="s">
        <v>20</v>
      </c>
      <c r="B12" s="4" t="s">
        <v>21</v>
      </c>
      <c r="C12" s="5"/>
      <c r="D12" s="5"/>
      <c r="E12" s="5"/>
      <c r="F12" s="6"/>
    </row>
    <row r="13" spans="1:6" ht="12.75">
      <c r="A13" s="50"/>
      <c r="B13" s="51" t="s">
        <v>22</v>
      </c>
      <c r="C13" s="52">
        <f>SUM(C2+C3+C4+C7+C11+C12)</f>
        <v>817000</v>
      </c>
      <c r="D13" s="52">
        <f>SUM(D2+D3+D4+D7+D11+D12)</f>
        <v>789500</v>
      </c>
      <c r="E13" s="52">
        <v>91.06</v>
      </c>
      <c r="F13" s="53">
        <v>100</v>
      </c>
    </row>
    <row r="14" spans="1:6" s="2" customFormat="1" ht="51">
      <c r="A14" s="1" t="s">
        <v>0</v>
      </c>
      <c r="B14" s="1" t="s">
        <v>23</v>
      </c>
      <c r="C14" s="36" t="s">
        <v>2</v>
      </c>
      <c r="D14" s="36" t="s">
        <v>3</v>
      </c>
      <c r="E14" s="36" t="s">
        <v>4</v>
      </c>
      <c r="F14" s="1" t="s">
        <v>5</v>
      </c>
    </row>
    <row r="15" spans="1:6" ht="12.75">
      <c r="A15" s="17" t="s">
        <v>24</v>
      </c>
      <c r="B15" s="18" t="s">
        <v>25</v>
      </c>
      <c r="C15" s="19">
        <f>SUM(C16:C18)</f>
        <v>371000</v>
      </c>
      <c r="D15" s="19">
        <f>SUM(D16:D18)</f>
        <v>279000</v>
      </c>
      <c r="E15" s="19">
        <f>D15/C15*100</f>
        <v>75.2021563342318</v>
      </c>
      <c r="F15" s="20" t="s">
        <v>114</v>
      </c>
    </row>
    <row r="16" spans="1:6" ht="12.75">
      <c r="A16" s="9" t="s">
        <v>6</v>
      </c>
      <c r="B16" s="21" t="s">
        <v>26</v>
      </c>
      <c r="C16" s="11">
        <v>298000</v>
      </c>
      <c r="D16" s="11">
        <v>205000</v>
      </c>
      <c r="E16" s="22">
        <f aca="true" t="shared" si="1" ref="E16:E83">D16/C16*100</f>
        <v>68.79194630872483</v>
      </c>
      <c r="F16" s="23" t="s">
        <v>115</v>
      </c>
    </row>
    <row r="17" spans="1:6" ht="12.75">
      <c r="A17" s="9" t="s">
        <v>8</v>
      </c>
      <c r="B17" s="21" t="s">
        <v>27</v>
      </c>
      <c r="C17" s="11">
        <v>55500</v>
      </c>
      <c r="D17" s="11">
        <v>55000</v>
      </c>
      <c r="E17" s="22">
        <f t="shared" si="1"/>
        <v>99.09909909909909</v>
      </c>
      <c r="F17" s="23" t="s">
        <v>116</v>
      </c>
    </row>
    <row r="18" spans="1:6" ht="12.75">
      <c r="A18" s="9" t="s">
        <v>10</v>
      </c>
      <c r="B18" s="21" t="s">
        <v>28</v>
      </c>
      <c r="C18" s="11">
        <v>17500</v>
      </c>
      <c r="D18" s="11">
        <v>19000</v>
      </c>
      <c r="E18" s="22">
        <f t="shared" si="1"/>
        <v>108.57142857142857</v>
      </c>
      <c r="F18" s="23" t="s">
        <v>117</v>
      </c>
    </row>
    <row r="19" spans="1:6" ht="12.75">
      <c r="A19" s="17" t="s">
        <v>29</v>
      </c>
      <c r="B19" s="24" t="s">
        <v>30</v>
      </c>
      <c r="C19" s="19">
        <f>SUM(C22:C42)</f>
        <v>171000</v>
      </c>
      <c r="D19" s="19">
        <f>SUM(D22:D42)</f>
        <v>218000</v>
      </c>
      <c r="E19" s="19">
        <f t="shared" si="1"/>
        <v>127.48538011695906</v>
      </c>
      <c r="F19" s="20" t="s">
        <v>118</v>
      </c>
    </row>
    <row r="20" spans="1:6" ht="12.75">
      <c r="A20" s="3">
        <v>1</v>
      </c>
      <c r="B20" s="15" t="s">
        <v>31</v>
      </c>
      <c r="C20" s="5">
        <v>101000</v>
      </c>
      <c r="D20" s="5">
        <v>143000</v>
      </c>
      <c r="E20" s="37">
        <f t="shared" si="1"/>
        <v>141.58415841584159</v>
      </c>
      <c r="F20" s="38" t="s">
        <v>119</v>
      </c>
    </row>
    <row r="21" spans="1:6" ht="12.75">
      <c r="A21" s="55" t="s">
        <v>38</v>
      </c>
      <c r="B21" s="56" t="s">
        <v>162</v>
      </c>
      <c r="C21" s="57"/>
      <c r="D21" s="57"/>
      <c r="E21" s="58"/>
      <c r="F21" s="59"/>
    </row>
    <row r="22" spans="1:6" ht="12.75">
      <c r="A22" s="9" t="s">
        <v>163</v>
      </c>
      <c r="B22" s="21" t="s">
        <v>83</v>
      </c>
      <c r="C22" s="11">
        <v>35000</v>
      </c>
      <c r="D22" s="11">
        <v>40000</v>
      </c>
      <c r="E22" s="22">
        <f t="shared" si="1"/>
        <v>114.28571428571428</v>
      </c>
      <c r="F22" s="23" t="s">
        <v>120</v>
      </c>
    </row>
    <row r="23" spans="1:6" ht="12.75">
      <c r="A23" s="55" t="s">
        <v>74</v>
      </c>
      <c r="B23" s="56" t="s">
        <v>168</v>
      </c>
      <c r="C23" s="57">
        <v>12000</v>
      </c>
      <c r="D23" s="57">
        <v>12000</v>
      </c>
      <c r="E23" s="58">
        <f t="shared" si="1"/>
        <v>100</v>
      </c>
      <c r="F23" s="59" t="s">
        <v>121</v>
      </c>
    </row>
    <row r="24" spans="1:6" ht="12.75">
      <c r="A24" s="55" t="s">
        <v>149</v>
      </c>
      <c r="B24" s="56" t="s">
        <v>169</v>
      </c>
      <c r="C24" s="57">
        <v>17000</v>
      </c>
      <c r="D24" s="57">
        <v>17000</v>
      </c>
      <c r="E24" s="58">
        <f t="shared" si="1"/>
        <v>100</v>
      </c>
      <c r="F24" s="59" t="s">
        <v>122</v>
      </c>
    </row>
    <row r="25" spans="1:6" ht="12.75">
      <c r="A25" s="55" t="s">
        <v>150</v>
      </c>
      <c r="B25" s="56" t="s">
        <v>164</v>
      </c>
      <c r="C25" s="57"/>
      <c r="D25" s="57"/>
      <c r="E25" s="58"/>
      <c r="F25" s="59"/>
    </row>
    <row r="26" spans="1:6" ht="12.75">
      <c r="A26" s="60" t="s">
        <v>165</v>
      </c>
      <c r="B26" s="56" t="s">
        <v>166</v>
      </c>
      <c r="C26" s="57"/>
      <c r="D26" s="57"/>
      <c r="E26" s="58"/>
      <c r="F26" s="59"/>
    </row>
    <row r="27" spans="1:6" ht="12.75">
      <c r="A27" s="9" t="s">
        <v>170</v>
      </c>
      <c r="B27" s="21" t="s">
        <v>84</v>
      </c>
      <c r="C27" s="11">
        <v>15000</v>
      </c>
      <c r="D27" s="11">
        <v>15000</v>
      </c>
      <c r="E27" s="22">
        <f t="shared" si="1"/>
        <v>100</v>
      </c>
      <c r="F27" s="23" t="s">
        <v>123</v>
      </c>
    </row>
    <row r="28" spans="1:6" ht="12.75">
      <c r="A28" s="9" t="s">
        <v>171</v>
      </c>
      <c r="B28" s="21" t="s">
        <v>85</v>
      </c>
      <c r="C28" s="11">
        <v>5000</v>
      </c>
      <c r="D28" s="11">
        <v>5000</v>
      </c>
      <c r="E28" s="22">
        <f t="shared" si="1"/>
        <v>100</v>
      </c>
      <c r="F28" s="23" t="s">
        <v>112</v>
      </c>
    </row>
    <row r="29" spans="1:6" ht="12.75">
      <c r="A29" s="9" t="s">
        <v>172</v>
      </c>
      <c r="B29" s="21" t="s">
        <v>86</v>
      </c>
      <c r="C29" s="11">
        <v>1000</v>
      </c>
      <c r="D29" s="11">
        <v>1000</v>
      </c>
      <c r="E29" s="22">
        <f t="shared" si="1"/>
        <v>100</v>
      </c>
      <c r="F29" s="23" t="s">
        <v>124</v>
      </c>
    </row>
    <row r="30" spans="1:6" ht="12.75">
      <c r="A30" s="9" t="s">
        <v>173</v>
      </c>
      <c r="B30" s="21" t="s">
        <v>87</v>
      </c>
      <c r="C30" s="11">
        <v>3000</v>
      </c>
      <c r="D30" s="11">
        <v>3000</v>
      </c>
      <c r="E30" s="22">
        <f t="shared" si="1"/>
        <v>100</v>
      </c>
      <c r="F30" s="23" t="s">
        <v>125</v>
      </c>
    </row>
    <row r="31" spans="1:6" ht="12.75">
      <c r="A31" s="55" t="s">
        <v>151</v>
      </c>
      <c r="B31" s="56" t="s">
        <v>167</v>
      </c>
      <c r="C31" s="57"/>
      <c r="D31" s="57"/>
      <c r="E31" s="58"/>
      <c r="F31" s="59"/>
    </row>
    <row r="32" spans="1:6" ht="12.75">
      <c r="A32" s="9" t="s">
        <v>174</v>
      </c>
      <c r="B32" s="21" t="s">
        <v>88</v>
      </c>
      <c r="C32" s="11">
        <v>1000</v>
      </c>
      <c r="D32" s="11">
        <v>1000</v>
      </c>
      <c r="E32" s="22">
        <f t="shared" si="1"/>
        <v>100</v>
      </c>
      <c r="F32" s="23" t="s">
        <v>124</v>
      </c>
    </row>
    <row r="33" spans="1:6" ht="12.75">
      <c r="A33" s="9" t="s">
        <v>175</v>
      </c>
      <c r="B33" s="21" t="s">
        <v>89</v>
      </c>
      <c r="C33" s="11">
        <v>1000</v>
      </c>
      <c r="D33" s="11">
        <v>1000</v>
      </c>
      <c r="E33" s="22">
        <f t="shared" si="1"/>
        <v>100</v>
      </c>
      <c r="F33" s="23" t="s">
        <v>124</v>
      </c>
    </row>
    <row r="34" spans="1:6" ht="12.75">
      <c r="A34" s="9" t="s">
        <v>176</v>
      </c>
      <c r="B34" s="21" t="s">
        <v>90</v>
      </c>
      <c r="C34" s="11">
        <v>1000</v>
      </c>
      <c r="D34" s="11">
        <v>1000</v>
      </c>
      <c r="E34" s="22">
        <f t="shared" si="1"/>
        <v>100</v>
      </c>
      <c r="F34" s="23" t="s">
        <v>124</v>
      </c>
    </row>
    <row r="35" spans="1:6" ht="12.75">
      <c r="A35" s="9" t="s">
        <v>177</v>
      </c>
      <c r="B35" s="21" t="s">
        <v>95</v>
      </c>
      <c r="C35" s="11">
        <v>1000</v>
      </c>
      <c r="D35" s="11">
        <v>1000</v>
      </c>
      <c r="E35" s="22">
        <f t="shared" si="1"/>
        <v>100</v>
      </c>
      <c r="F35" s="23" t="s">
        <v>124</v>
      </c>
    </row>
    <row r="36" spans="1:6" ht="12.75">
      <c r="A36" s="48" t="s">
        <v>178</v>
      </c>
      <c r="B36" s="21" t="s">
        <v>91</v>
      </c>
      <c r="C36" s="11">
        <v>1000</v>
      </c>
      <c r="D36" s="11">
        <v>1000</v>
      </c>
      <c r="E36" s="22">
        <f t="shared" si="1"/>
        <v>100</v>
      </c>
      <c r="F36" s="23" t="s">
        <v>124</v>
      </c>
    </row>
    <row r="37" spans="1:6" ht="12.75">
      <c r="A37" s="9" t="s">
        <v>179</v>
      </c>
      <c r="B37" s="21" t="s">
        <v>92</v>
      </c>
      <c r="C37" s="11">
        <v>0</v>
      </c>
      <c r="D37" s="11">
        <v>37000</v>
      </c>
      <c r="E37" s="22"/>
      <c r="F37" s="23" t="s">
        <v>126</v>
      </c>
    </row>
    <row r="38" spans="1:6" ht="12.75">
      <c r="A38" s="55" t="s">
        <v>152</v>
      </c>
      <c r="B38" s="56" t="s">
        <v>93</v>
      </c>
      <c r="C38" s="57">
        <v>3000</v>
      </c>
      <c r="D38" s="57">
        <v>3000</v>
      </c>
      <c r="E38" s="58">
        <f t="shared" si="1"/>
        <v>100</v>
      </c>
      <c r="F38" s="59" t="s">
        <v>127</v>
      </c>
    </row>
    <row r="39" spans="1:6" ht="12.75">
      <c r="A39" s="55" t="s">
        <v>153</v>
      </c>
      <c r="B39" s="56" t="s">
        <v>94</v>
      </c>
      <c r="C39" s="57">
        <v>5000</v>
      </c>
      <c r="D39" s="57">
        <v>5000</v>
      </c>
      <c r="E39" s="58">
        <f t="shared" si="1"/>
        <v>100</v>
      </c>
      <c r="F39" s="59" t="s">
        <v>112</v>
      </c>
    </row>
    <row r="40" spans="1:6" ht="12.75">
      <c r="A40" s="3" t="s">
        <v>8</v>
      </c>
      <c r="B40" s="15" t="s">
        <v>32</v>
      </c>
      <c r="C40" s="5"/>
      <c r="D40" s="5">
        <v>2500</v>
      </c>
      <c r="E40" s="37"/>
      <c r="F40" s="6" t="s">
        <v>128</v>
      </c>
    </row>
    <row r="41" spans="1:6" ht="12.75">
      <c r="A41" s="3" t="s">
        <v>10</v>
      </c>
      <c r="B41" s="15" t="s">
        <v>33</v>
      </c>
      <c r="C41" s="5"/>
      <c r="D41" s="5">
        <v>2500</v>
      </c>
      <c r="E41" s="37"/>
      <c r="F41" s="6" t="s">
        <v>128</v>
      </c>
    </row>
    <row r="42" spans="1:6" ht="12.75">
      <c r="A42" s="3" t="s">
        <v>16</v>
      </c>
      <c r="B42" s="15" t="s">
        <v>34</v>
      </c>
      <c r="C42" s="5">
        <v>70000</v>
      </c>
      <c r="D42" s="5">
        <v>70000</v>
      </c>
      <c r="E42" s="37">
        <f t="shared" si="1"/>
        <v>100</v>
      </c>
      <c r="F42" s="6" t="s">
        <v>129</v>
      </c>
    </row>
    <row r="43" spans="1:6" ht="12.75">
      <c r="A43" s="17" t="s">
        <v>35</v>
      </c>
      <c r="B43" s="24" t="s">
        <v>36</v>
      </c>
      <c r="C43" s="19">
        <f>SUM(C44+C46)</f>
        <v>116000</v>
      </c>
      <c r="D43" s="19">
        <f>SUM(D44+D46)</f>
        <v>113500</v>
      </c>
      <c r="E43" s="19">
        <f t="shared" si="1"/>
        <v>97.84482758620689</v>
      </c>
      <c r="F43" s="20" t="s">
        <v>130</v>
      </c>
    </row>
    <row r="44" spans="1:6" ht="12.75">
      <c r="A44" s="39" t="s">
        <v>6</v>
      </c>
      <c r="B44" s="40" t="s">
        <v>37</v>
      </c>
      <c r="C44" s="37">
        <f>SUM(C45:C45)</f>
        <v>10000</v>
      </c>
      <c r="D44" s="37">
        <f>SUM(D45:D45)</f>
        <v>16000</v>
      </c>
      <c r="E44" s="37">
        <f t="shared" si="1"/>
        <v>160</v>
      </c>
      <c r="F44" s="41" t="s">
        <v>131</v>
      </c>
    </row>
    <row r="45" spans="1:6" ht="12.75">
      <c r="A45" s="9" t="s">
        <v>74</v>
      </c>
      <c r="B45" s="21" t="s">
        <v>39</v>
      </c>
      <c r="C45" s="11">
        <v>10000</v>
      </c>
      <c r="D45" s="11">
        <v>16000</v>
      </c>
      <c r="E45" s="22">
        <f t="shared" si="1"/>
        <v>160</v>
      </c>
      <c r="F45" s="23" t="s">
        <v>139</v>
      </c>
    </row>
    <row r="46" spans="1:6" ht="12.75">
      <c r="A46" s="39" t="s">
        <v>8</v>
      </c>
      <c r="B46" s="40" t="s">
        <v>40</v>
      </c>
      <c r="C46" s="37">
        <f>SUM(C47+C48+C52+C61+C62)</f>
        <v>106000</v>
      </c>
      <c r="D46" s="37">
        <v>97500</v>
      </c>
      <c r="E46" s="37">
        <f t="shared" si="1"/>
        <v>91.98113207547169</v>
      </c>
      <c r="F46" s="6" t="s">
        <v>133</v>
      </c>
    </row>
    <row r="47" spans="1:6" ht="25.5">
      <c r="A47" s="42" t="s">
        <v>41</v>
      </c>
      <c r="B47" s="43" t="s">
        <v>77</v>
      </c>
      <c r="C47" s="44">
        <v>20000</v>
      </c>
      <c r="D47" s="44">
        <v>20000</v>
      </c>
      <c r="E47" s="45">
        <f t="shared" si="1"/>
        <v>100</v>
      </c>
      <c r="F47" s="46" t="s">
        <v>134</v>
      </c>
    </row>
    <row r="48" spans="1:6" ht="12.75">
      <c r="A48" s="47" t="s">
        <v>42</v>
      </c>
      <c r="B48" s="43" t="s">
        <v>43</v>
      </c>
      <c r="C48" s="44">
        <f>SUM(C49:C51)</f>
        <v>10000</v>
      </c>
      <c r="D48" s="44">
        <f>SUM(D49:D51)</f>
        <v>10000</v>
      </c>
      <c r="E48" s="45">
        <f t="shared" si="1"/>
        <v>100</v>
      </c>
      <c r="F48" s="46" t="s">
        <v>135</v>
      </c>
    </row>
    <row r="49" spans="1:6" ht="12.75">
      <c r="A49" s="9" t="s">
        <v>44</v>
      </c>
      <c r="B49" s="10" t="s">
        <v>45</v>
      </c>
      <c r="C49" s="11">
        <v>5000</v>
      </c>
      <c r="D49" s="11">
        <v>5000</v>
      </c>
      <c r="E49" s="22">
        <f t="shared" si="1"/>
        <v>100</v>
      </c>
      <c r="F49" s="23" t="s">
        <v>112</v>
      </c>
    </row>
    <row r="50" spans="1:6" ht="12.75">
      <c r="A50" s="9" t="s">
        <v>46</v>
      </c>
      <c r="B50" s="10" t="s">
        <v>47</v>
      </c>
      <c r="C50" s="11">
        <v>2500</v>
      </c>
      <c r="D50" s="11">
        <v>2500</v>
      </c>
      <c r="E50" s="22">
        <f t="shared" si="1"/>
        <v>100</v>
      </c>
      <c r="F50" s="23" t="s">
        <v>128</v>
      </c>
    </row>
    <row r="51" spans="1:6" ht="12.75">
      <c r="A51" s="9" t="s">
        <v>48</v>
      </c>
      <c r="B51" s="10" t="s">
        <v>49</v>
      </c>
      <c r="C51" s="11">
        <v>2500</v>
      </c>
      <c r="D51" s="11">
        <v>2500</v>
      </c>
      <c r="E51" s="22">
        <f t="shared" si="1"/>
        <v>100</v>
      </c>
      <c r="F51" s="23" t="s">
        <v>128</v>
      </c>
    </row>
    <row r="52" spans="1:6" ht="12.75">
      <c r="A52" s="3" t="s">
        <v>148</v>
      </c>
      <c r="B52" s="15" t="s">
        <v>51</v>
      </c>
      <c r="C52" s="5">
        <v>20000</v>
      </c>
      <c r="D52" s="5">
        <v>16500</v>
      </c>
      <c r="E52" s="37">
        <f t="shared" si="1"/>
        <v>82.5</v>
      </c>
      <c r="F52" s="38" t="s">
        <v>136</v>
      </c>
    </row>
    <row r="53" spans="1:6" ht="12.75">
      <c r="A53" s="9" t="s">
        <v>154</v>
      </c>
      <c r="B53" s="21" t="s">
        <v>96</v>
      </c>
      <c r="C53" s="11">
        <v>15000</v>
      </c>
      <c r="D53" s="11">
        <v>7500</v>
      </c>
      <c r="E53" s="22">
        <f t="shared" si="1"/>
        <v>50</v>
      </c>
      <c r="F53" s="23" t="s">
        <v>137</v>
      </c>
    </row>
    <row r="54" spans="1:6" ht="12.75">
      <c r="A54" s="48" t="s">
        <v>155</v>
      </c>
      <c r="B54" s="21" t="s">
        <v>97</v>
      </c>
      <c r="C54" s="11">
        <v>3000</v>
      </c>
      <c r="D54" s="11">
        <v>3000</v>
      </c>
      <c r="E54" s="22">
        <f t="shared" si="1"/>
        <v>100</v>
      </c>
      <c r="F54" s="23" t="s">
        <v>125</v>
      </c>
    </row>
    <row r="55" spans="1:6" ht="12.75">
      <c r="A55" s="48" t="s">
        <v>155</v>
      </c>
      <c r="B55" s="21" t="s">
        <v>98</v>
      </c>
      <c r="C55" s="11">
        <v>1000</v>
      </c>
      <c r="D55" s="11">
        <v>1000</v>
      </c>
      <c r="E55" s="22">
        <f t="shared" si="1"/>
        <v>100</v>
      </c>
      <c r="F55" s="23" t="s">
        <v>138</v>
      </c>
    </row>
    <row r="56" spans="1:6" ht="12.75">
      <c r="A56" s="9" t="s">
        <v>156</v>
      </c>
      <c r="B56" s="21" t="s">
        <v>99</v>
      </c>
      <c r="C56" s="11">
        <v>1000</v>
      </c>
      <c r="D56" s="11">
        <v>1000</v>
      </c>
      <c r="E56" s="22">
        <f t="shared" si="1"/>
        <v>100</v>
      </c>
      <c r="F56" s="23" t="s">
        <v>138</v>
      </c>
    </row>
    <row r="57" spans="1:6" ht="12.75">
      <c r="A57" s="9" t="s">
        <v>157</v>
      </c>
      <c r="B57" s="21" t="s">
        <v>100</v>
      </c>
      <c r="C57" s="11">
        <v>2000</v>
      </c>
      <c r="D57" s="11">
        <v>2000</v>
      </c>
      <c r="E57" s="22">
        <f t="shared" si="1"/>
        <v>100</v>
      </c>
      <c r="F57" s="23" t="s">
        <v>111</v>
      </c>
    </row>
    <row r="58" spans="1:6" ht="12.75">
      <c r="A58" s="9" t="s">
        <v>158</v>
      </c>
      <c r="B58" s="21" t="s">
        <v>90</v>
      </c>
      <c r="C58" s="11">
        <v>1000</v>
      </c>
      <c r="D58" s="11">
        <v>1000</v>
      </c>
      <c r="E58" s="22">
        <f t="shared" si="1"/>
        <v>100</v>
      </c>
      <c r="F58" s="23" t="s">
        <v>138</v>
      </c>
    </row>
    <row r="59" spans="1:6" ht="12.75">
      <c r="A59" s="9" t="s">
        <v>159</v>
      </c>
      <c r="B59" s="21" t="s">
        <v>101</v>
      </c>
      <c r="C59" s="11">
        <v>1000</v>
      </c>
      <c r="D59" s="11">
        <v>1000</v>
      </c>
      <c r="E59" s="22">
        <f t="shared" si="1"/>
        <v>100</v>
      </c>
      <c r="F59" s="23" t="s">
        <v>138</v>
      </c>
    </row>
    <row r="60" spans="1:6" ht="12.75">
      <c r="A60" s="9" t="s">
        <v>160</v>
      </c>
      <c r="B60" s="21" t="s">
        <v>102</v>
      </c>
      <c r="C60" s="11">
        <v>5000</v>
      </c>
      <c r="D60" s="11">
        <v>5000</v>
      </c>
      <c r="E60" s="22">
        <f t="shared" si="1"/>
        <v>100</v>
      </c>
      <c r="F60" s="23" t="s">
        <v>112</v>
      </c>
    </row>
    <row r="61" spans="1:6" ht="12.75">
      <c r="A61" s="3" t="s">
        <v>50</v>
      </c>
      <c r="B61" s="15" t="s">
        <v>53</v>
      </c>
      <c r="C61" s="5">
        <v>21000</v>
      </c>
      <c r="D61" s="5">
        <v>16000</v>
      </c>
      <c r="E61" s="37">
        <f t="shared" si="1"/>
        <v>76.19047619047619</v>
      </c>
      <c r="F61" s="38" t="s">
        <v>139</v>
      </c>
    </row>
    <row r="62" spans="1:6" ht="12.75">
      <c r="A62" s="3" t="s">
        <v>52</v>
      </c>
      <c r="B62" s="15" t="s">
        <v>81</v>
      </c>
      <c r="C62" s="5">
        <v>35000</v>
      </c>
      <c r="D62" s="5">
        <v>35000</v>
      </c>
      <c r="E62" s="37">
        <f t="shared" si="1"/>
        <v>100</v>
      </c>
      <c r="F62" s="49" t="s">
        <v>140</v>
      </c>
    </row>
    <row r="63" spans="1:6" ht="12.75">
      <c r="A63" s="17" t="s">
        <v>54</v>
      </c>
      <c r="B63" s="24" t="s">
        <v>55</v>
      </c>
      <c r="C63" s="19">
        <f>SUM(C64:C66)</f>
        <v>75000</v>
      </c>
      <c r="D63" s="19">
        <f>SUM(D64:D66)</f>
        <v>80000</v>
      </c>
      <c r="E63" s="19">
        <f t="shared" si="1"/>
        <v>106.66666666666667</v>
      </c>
      <c r="F63" s="20" t="s">
        <v>141</v>
      </c>
    </row>
    <row r="64" spans="1:6" ht="25.5">
      <c r="A64" s="14" t="s">
        <v>6</v>
      </c>
      <c r="B64" s="15" t="s">
        <v>56</v>
      </c>
      <c r="C64" s="5">
        <v>50000</v>
      </c>
      <c r="D64" s="5">
        <v>55000</v>
      </c>
      <c r="E64" s="37">
        <f t="shared" si="1"/>
        <v>110.00000000000001</v>
      </c>
      <c r="F64" s="38" t="s">
        <v>116</v>
      </c>
    </row>
    <row r="65" spans="1:6" ht="12.75">
      <c r="A65" s="3" t="s">
        <v>8</v>
      </c>
      <c r="B65" s="15" t="s">
        <v>82</v>
      </c>
      <c r="C65" s="5">
        <v>15000</v>
      </c>
      <c r="D65" s="5">
        <v>15000</v>
      </c>
      <c r="E65" s="37">
        <f t="shared" si="1"/>
        <v>100</v>
      </c>
      <c r="F65" s="38" t="s">
        <v>123</v>
      </c>
    </row>
    <row r="66" spans="1:6" ht="12.75">
      <c r="A66" s="3" t="s">
        <v>10</v>
      </c>
      <c r="B66" s="15" t="s">
        <v>57</v>
      </c>
      <c r="C66" s="5">
        <v>10000</v>
      </c>
      <c r="D66" s="5">
        <v>10000</v>
      </c>
      <c r="E66" s="37">
        <f t="shared" si="1"/>
        <v>100</v>
      </c>
      <c r="F66" s="6" t="s">
        <v>135</v>
      </c>
    </row>
    <row r="67" spans="1:6" ht="12.75">
      <c r="A67" s="17" t="s">
        <v>58</v>
      </c>
      <c r="B67" s="24" t="s">
        <v>59</v>
      </c>
      <c r="C67" s="19">
        <f>SUM(C68:C70)</f>
        <v>74000</v>
      </c>
      <c r="D67" s="19">
        <f>SUM(D68:D70)</f>
        <v>69000</v>
      </c>
      <c r="E67" s="19">
        <f t="shared" si="1"/>
        <v>93.24324324324324</v>
      </c>
      <c r="F67" s="20" t="s">
        <v>142</v>
      </c>
    </row>
    <row r="68" spans="1:6" ht="25.5">
      <c r="A68" s="14" t="s">
        <v>6</v>
      </c>
      <c r="B68" s="15" t="s">
        <v>60</v>
      </c>
      <c r="C68" s="5">
        <v>18000</v>
      </c>
      <c r="D68" s="5">
        <v>10000</v>
      </c>
      <c r="E68" s="37">
        <f t="shared" si="1"/>
        <v>55.55555555555556</v>
      </c>
      <c r="F68" s="38" t="s">
        <v>135</v>
      </c>
    </row>
    <row r="69" spans="1:6" ht="25.5">
      <c r="A69" s="14" t="s">
        <v>8</v>
      </c>
      <c r="B69" s="15" t="s">
        <v>80</v>
      </c>
      <c r="C69" s="5">
        <v>5000</v>
      </c>
      <c r="D69" s="5">
        <v>8000</v>
      </c>
      <c r="E69" s="37">
        <f t="shared" si="1"/>
        <v>160</v>
      </c>
      <c r="F69" s="38" t="s">
        <v>132</v>
      </c>
    </row>
    <row r="70" spans="1:6" ht="12.75">
      <c r="A70" s="3" t="s">
        <v>10</v>
      </c>
      <c r="B70" s="15" t="s">
        <v>79</v>
      </c>
      <c r="C70" s="5">
        <v>51000</v>
      </c>
      <c r="D70" s="5">
        <v>51000</v>
      </c>
      <c r="E70" s="37">
        <f t="shared" si="1"/>
        <v>100</v>
      </c>
      <c r="F70" s="38" t="s">
        <v>143</v>
      </c>
    </row>
    <row r="71" spans="1:6" ht="12.75">
      <c r="A71" s="17" t="s">
        <v>61</v>
      </c>
      <c r="B71" s="24" t="s">
        <v>62</v>
      </c>
      <c r="C71" s="19">
        <f>SUM(C72:C78)</f>
        <v>5000</v>
      </c>
      <c r="D71" s="19">
        <f>SUM(D72:D78)</f>
        <v>5000</v>
      </c>
      <c r="E71" s="19">
        <f t="shared" si="1"/>
        <v>100</v>
      </c>
      <c r="F71" s="20" t="s">
        <v>112</v>
      </c>
    </row>
    <row r="72" spans="1:6" ht="12.75">
      <c r="A72" s="9" t="s">
        <v>6</v>
      </c>
      <c r="B72" s="21" t="s">
        <v>63</v>
      </c>
      <c r="C72" s="11"/>
      <c r="D72" s="11"/>
      <c r="E72" s="22"/>
      <c r="F72" s="12"/>
    </row>
    <row r="73" spans="1:6" ht="12.75">
      <c r="A73" s="9" t="s">
        <v>38</v>
      </c>
      <c r="B73" s="21" t="s">
        <v>161</v>
      </c>
      <c r="C73" s="11">
        <v>5000</v>
      </c>
      <c r="D73" s="11">
        <v>5000</v>
      </c>
      <c r="E73" s="22"/>
      <c r="F73" s="12" t="s">
        <v>112</v>
      </c>
    </row>
    <row r="74" spans="1:6" ht="12.75">
      <c r="A74" s="9" t="s">
        <v>8</v>
      </c>
      <c r="B74" s="21" t="s">
        <v>64</v>
      </c>
      <c r="C74" s="11"/>
      <c r="D74" s="11"/>
      <c r="E74" s="22"/>
      <c r="F74" s="12"/>
    </row>
    <row r="75" spans="1:6" ht="12.75">
      <c r="A75" s="9" t="s">
        <v>10</v>
      </c>
      <c r="B75" s="21" t="s">
        <v>65</v>
      </c>
      <c r="C75" s="11"/>
      <c r="D75" s="11"/>
      <c r="E75" s="22"/>
      <c r="F75" s="12"/>
    </row>
    <row r="76" spans="1:6" ht="12.75">
      <c r="A76" s="9" t="s">
        <v>16</v>
      </c>
      <c r="B76" s="21" t="s">
        <v>66</v>
      </c>
      <c r="C76" s="11"/>
      <c r="D76" s="11"/>
      <c r="E76" s="22"/>
      <c r="F76" s="12"/>
    </row>
    <row r="77" spans="1:6" ht="12.75">
      <c r="A77" s="9" t="s">
        <v>18</v>
      </c>
      <c r="B77" s="21" t="s">
        <v>67</v>
      </c>
      <c r="C77" s="11"/>
      <c r="D77" s="11"/>
      <c r="E77" s="22"/>
      <c r="F77" s="26"/>
    </row>
    <row r="78" spans="1:6" ht="25.5">
      <c r="A78" s="25" t="s">
        <v>20</v>
      </c>
      <c r="B78" s="21" t="s">
        <v>68</v>
      </c>
      <c r="C78" s="11"/>
      <c r="D78" s="11"/>
      <c r="E78" s="22"/>
      <c r="F78" s="12"/>
    </row>
    <row r="79" spans="1:6" ht="12.75">
      <c r="A79" s="17" t="s">
        <v>69</v>
      </c>
      <c r="B79" s="24" t="s">
        <v>70</v>
      </c>
      <c r="C79" s="19">
        <f>SUM(C80)</f>
        <v>0</v>
      </c>
      <c r="D79" s="19">
        <f>SUM(D80)</f>
        <v>20000</v>
      </c>
      <c r="E79" s="19">
        <v>0</v>
      </c>
      <c r="F79" s="20" t="s">
        <v>134</v>
      </c>
    </row>
    <row r="80" spans="1:6" ht="25.5">
      <c r="A80" s="25" t="s">
        <v>6</v>
      </c>
      <c r="B80" s="21" t="s">
        <v>78</v>
      </c>
      <c r="C80" s="11"/>
      <c r="D80" s="11">
        <v>20000</v>
      </c>
      <c r="E80" s="22"/>
      <c r="F80" s="26" t="s">
        <v>134</v>
      </c>
    </row>
    <row r="81" spans="1:6" ht="25.5">
      <c r="A81" s="27" t="s">
        <v>71</v>
      </c>
      <c r="B81" s="28" t="s">
        <v>147</v>
      </c>
      <c r="C81" s="19">
        <v>5000</v>
      </c>
      <c r="D81" s="19">
        <v>5000</v>
      </c>
      <c r="E81" s="19">
        <f t="shared" si="1"/>
        <v>100</v>
      </c>
      <c r="F81" s="20" t="s">
        <v>112</v>
      </c>
    </row>
    <row r="82" spans="1:6" ht="25.5">
      <c r="A82" s="27" t="s">
        <v>72</v>
      </c>
      <c r="B82" s="28" t="s">
        <v>75</v>
      </c>
      <c r="C82" s="19"/>
      <c r="D82" s="19"/>
      <c r="E82" s="19"/>
      <c r="F82" s="29"/>
    </row>
    <row r="83" spans="1:6" ht="12.75">
      <c r="A83" s="50"/>
      <c r="B83" s="51" t="s">
        <v>73</v>
      </c>
      <c r="C83" s="52">
        <f>SUM(C81+C79+C71+C67+C63+C43+C19+C15)</f>
        <v>817000</v>
      </c>
      <c r="D83" s="52">
        <f>SUM(D81+D79+D71+D67+D63+D43+D19+D15)</f>
        <v>789500</v>
      </c>
      <c r="E83" s="52">
        <f t="shared" si="1"/>
        <v>96.63402692778457</v>
      </c>
      <c r="F83" s="54">
        <v>1</v>
      </c>
    </row>
    <row r="84" spans="1:6" ht="38.25">
      <c r="A84" s="30"/>
      <c r="B84" s="31" t="s">
        <v>76</v>
      </c>
      <c r="C84" s="32"/>
      <c r="D84" s="32"/>
      <c r="E84" s="32"/>
      <c r="F84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  <headerFooter>
    <oddHeader>&amp;CFINANCIJSKI PLAN TURISTIČKE ZAJEDNICE ŽUPANIJE ZA 2013.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25">
      <selection activeCell="D21" sqref="D21"/>
    </sheetView>
  </sheetViews>
  <sheetFormatPr defaultColWidth="9.140625" defaultRowHeight="15"/>
  <cols>
    <col min="1" max="1" width="9.140625" style="7" customWidth="1"/>
    <col min="2" max="2" width="50.7109375" style="16" bestFit="1" customWidth="1"/>
    <col min="3" max="3" width="10.140625" style="34" bestFit="1" customWidth="1"/>
    <col min="4" max="4" width="14.28125" style="77" customWidth="1"/>
    <col min="5" max="16384" width="9.140625" style="7" customWidth="1"/>
  </cols>
  <sheetData>
    <row r="1" spans="1:4" s="2" customFormat="1" ht="25.5">
      <c r="A1" s="1" t="s">
        <v>0</v>
      </c>
      <c r="B1" s="1" t="s">
        <v>1</v>
      </c>
      <c r="C1" s="36" t="s">
        <v>180</v>
      </c>
      <c r="D1" s="71" t="s">
        <v>5</v>
      </c>
    </row>
    <row r="2" spans="1:4" ht="12.75">
      <c r="A2" s="3" t="s">
        <v>6</v>
      </c>
      <c r="B2" s="4" t="s">
        <v>7</v>
      </c>
      <c r="C2" s="5">
        <v>45000</v>
      </c>
      <c r="D2" s="72">
        <f>C2/C12*100</f>
        <v>5.555555555555555</v>
      </c>
    </row>
    <row r="3" spans="1:4" ht="12.75">
      <c r="A3" s="3" t="s">
        <v>8</v>
      </c>
      <c r="B3" s="4" t="s">
        <v>9</v>
      </c>
      <c r="C3" s="5">
        <v>240000</v>
      </c>
      <c r="D3" s="72">
        <f>C3/C12*100</f>
        <v>29.629629629629626</v>
      </c>
    </row>
    <row r="4" spans="1:4" ht="12.75">
      <c r="A4" s="3" t="s">
        <v>10</v>
      </c>
      <c r="B4" s="4" t="s">
        <v>11</v>
      </c>
      <c r="C4" s="5">
        <v>370000</v>
      </c>
      <c r="D4" s="72"/>
    </row>
    <row r="5" spans="1:4" ht="12.75">
      <c r="A5" s="9" t="s">
        <v>12</v>
      </c>
      <c r="B5" s="10" t="s">
        <v>13</v>
      </c>
      <c r="C5" s="11"/>
      <c r="D5" s="79"/>
    </row>
    <row r="6" spans="1:4" ht="12.75">
      <c r="A6" s="9" t="s">
        <v>14</v>
      </c>
      <c r="B6" s="10" t="s">
        <v>15</v>
      </c>
      <c r="C6" s="11">
        <v>370000</v>
      </c>
      <c r="D6" s="79">
        <f>C6/C12*100</f>
        <v>45.67901234567901</v>
      </c>
    </row>
    <row r="7" spans="1:4" ht="12.75">
      <c r="A7" s="3" t="s">
        <v>16</v>
      </c>
      <c r="B7" s="4" t="s">
        <v>17</v>
      </c>
      <c r="C7" s="5">
        <f>SUM(C8:C9)</f>
        <v>130000</v>
      </c>
      <c r="D7" s="72"/>
    </row>
    <row r="8" spans="1:4" ht="12.75">
      <c r="A8" s="9" t="s">
        <v>144</v>
      </c>
      <c r="B8" s="13" t="s">
        <v>103</v>
      </c>
      <c r="C8" s="11">
        <v>128000</v>
      </c>
      <c r="D8" s="79">
        <f>C8/C12*100</f>
        <v>15.802469135802468</v>
      </c>
    </row>
    <row r="9" spans="1:4" ht="12.75">
      <c r="A9" s="9" t="s">
        <v>145</v>
      </c>
      <c r="B9" s="13" t="s">
        <v>104</v>
      </c>
      <c r="C9" s="11">
        <v>2000</v>
      </c>
      <c r="D9" s="79">
        <f>C9/C12*100</f>
        <v>0.24691358024691357</v>
      </c>
    </row>
    <row r="10" spans="1:4" ht="25.5">
      <c r="A10" s="14" t="s">
        <v>18</v>
      </c>
      <c r="B10" s="15" t="s">
        <v>19</v>
      </c>
      <c r="C10" s="5">
        <v>25000</v>
      </c>
      <c r="D10" s="72">
        <f>C10/C12*100</f>
        <v>3.0864197530864197</v>
      </c>
    </row>
    <row r="11" spans="1:4" ht="12.75">
      <c r="A11" s="3" t="s">
        <v>20</v>
      </c>
      <c r="B11" s="4" t="s">
        <v>21</v>
      </c>
      <c r="C11" s="5"/>
      <c r="D11" s="72"/>
    </row>
    <row r="12" spans="1:5" ht="12.75">
      <c r="A12" s="50"/>
      <c r="B12" s="51" t="s">
        <v>22</v>
      </c>
      <c r="C12" s="52">
        <f>SUM(C2+C3+C4+C7+C10+C11)</f>
        <v>810000</v>
      </c>
      <c r="D12" s="73">
        <v>100</v>
      </c>
      <c r="E12" s="78">
        <f>SUM(D2:D10)</f>
        <v>100</v>
      </c>
    </row>
    <row r="13" spans="1:4" s="2" customFormat="1" ht="25.5">
      <c r="A13" s="1" t="s">
        <v>0</v>
      </c>
      <c r="B13" s="1" t="s">
        <v>23</v>
      </c>
      <c r="C13" s="36" t="s">
        <v>180</v>
      </c>
      <c r="D13" s="71" t="s">
        <v>5</v>
      </c>
    </row>
    <row r="14" spans="1:4" ht="12.75">
      <c r="A14" s="63" t="s">
        <v>6</v>
      </c>
      <c r="B14" s="66" t="s">
        <v>25</v>
      </c>
      <c r="C14" s="65">
        <f>SUM(C15:C17)</f>
        <v>380000</v>
      </c>
      <c r="D14" s="74">
        <f>C14/C56*100</f>
        <v>46.913580246913575</v>
      </c>
    </row>
    <row r="15" spans="1:4" ht="12.75">
      <c r="A15" s="3" t="s">
        <v>38</v>
      </c>
      <c r="B15" s="15" t="s">
        <v>26</v>
      </c>
      <c r="C15" s="5">
        <v>320000</v>
      </c>
      <c r="D15" s="75">
        <f>C15/C56*100</f>
        <v>39.50617283950617</v>
      </c>
    </row>
    <row r="16" spans="1:4" ht="12.75">
      <c r="A16" s="3" t="s">
        <v>74</v>
      </c>
      <c r="B16" s="15" t="s">
        <v>27</v>
      </c>
      <c r="C16" s="5">
        <v>60000</v>
      </c>
      <c r="D16" s="75">
        <f>C16/C56*100</f>
        <v>7.4074074074074066</v>
      </c>
    </row>
    <row r="17" spans="1:4" ht="12.75">
      <c r="A17" s="3" t="s">
        <v>149</v>
      </c>
      <c r="B17" s="15" t="s">
        <v>28</v>
      </c>
      <c r="C17" s="5"/>
      <c r="D17" s="75">
        <f>C17/C56*100</f>
        <v>0</v>
      </c>
    </row>
    <row r="18" spans="1:4" ht="12.75">
      <c r="A18" s="63" t="s">
        <v>8</v>
      </c>
      <c r="B18" s="64" t="s">
        <v>30</v>
      </c>
      <c r="C18" s="65">
        <f>SUM(C25+C19)</f>
        <v>106000</v>
      </c>
      <c r="D18" s="74">
        <f>C18/C56*100</f>
        <v>13.086419753086421</v>
      </c>
    </row>
    <row r="19" spans="1:4" ht="12.75">
      <c r="A19" s="3" t="s">
        <v>41</v>
      </c>
      <c r="B19" s="15" t="s">
        <v>31</v>
      </c>
      <c r="C19" s="5">
        <f>SUM(C21:C24)</f>
        <v>59000</v>
      </c>
      <c r="D19" s="75">
        <f>C19/C56*100</f>
        <v>7.28395061728395</v>
      </c>
    </row>
    <row r="20" spans="1:4" ht="12.75">
      <c r="A20" s="55"/>
      <c r="B20" s="56" t="s">
        <v>218</v>
      </c>
      <c r="C20" s="57"/>
      <c r="D20" s="80">
        <f>C20/C56*100</f>
        <v>0</v>
      </c>
    </row>
    <row r="21" spans="1:4" ht="12.75">
      <c r="A21" s="9" t="s">
        <v>182</v>
      </c>
      <c r="B21" s="21" t="s">
        <v>214</v>
      </c>
      <c r="C21" s="11">
        <v>15000</v>
      </c>
      <c r="D21" s="81">
        <f>C21/C56*100</f>
        <v>1.8518518518518516</v>
      </c>
    </row>
    <row r="22" spans="1:4" ht="12.75">
      <c r="A22" s="9" t="s">
        <v>183</v>
      </c>
      <c r="B22" s="21" t="s">
        <v>215</v>
      </c>
      <c r="C22" s="11">
        <v>20000</v>
      </c>
      <c r="D22" s="81">
        <f>C22/C56*100</f>
        <v>2.4691358024691357</v>
      </c>
    </row>
    <row r="23" spans="1:4" ht="12.75">
      <c r="A23" s="9" t="s">
        <v>184</v>
      </c>
      <c r="B23" s="21" t="s">
        <v>217</v>
      </c>
      <c r="C23" s="11">
        <v>14000</v>
      </c>
      <c r="D23" s="81">
        <f>C23/C56*100</f>
        <v>1.728395061728395</v>
      </c>
    </row>
    <row r="24" spans="1:4" ht="12.75">
      <c r="A24" s="9" t="s">
        <v>185</v>
      </c>
      <c r="B24" s="21" t="s">
        <v>216</v>
      </c>
      <c r="C24" s="11">
        <v>10000</v>
      </c>
      <c r="D24" s="81">
        <f>C24/C56*100</f>
        <v>1.2345679012345678</v>
      </c>
    </row>
    <row r="25" spans="1:4" ht="25.5">
      <c r="A25" s="3" t="s">
        <v>42</v>
      </c>
      <c r="B25" s="15" t="s">
        <v>181</v>
      </c>
      <c r="C25" s="5">
        <f>SUM(C26:C28)</f>
        <v>47000</v>
      </c>
      <c r="D25" s="75">
        <f>C25/C56*100</f>
        <v>5.802469135802469</v>
      </c>
    </row>
    <row r="26" spans="1:4" ht="12.75">
      <c r="A26" s="47" t="s">
        <v>44</v>
      </c>
      <c r="B26" s="61" t="s">
        <v>167</v>
      </c>
      <c r="C26" s="44">
        <v>32000</v>
      </c>
      <c r="D26" s="81">
        <f>C26/C56*100</f>
        <v>3.950617283950617</v>
      </c>
    </row>
    <row r="27" spans="1:4" ht="12.75">
      <c r="A27" s="47" t="s">
        <v>46</v>
      </c>
      <c r="B27" s="61" t="s">
        <v>186</v>
      </c>
      <c r="C27" s="44">
        <v>10000</v>
      </c>
      <c r="D27" s="81">
        <f>C27/C56*100</f>
        <v>1.2345679012345678</v>
      </c>
    </row>
    <row r="28" spans="1:4" ht="12.75">
      <c r="A28" s="62" t="s">
        <v>48</v>
      </c>
      <c r="B28" s="61" t="s">
        <v>34</v>
      </c>
      <c r="C28" s="44">
        <v>5000</v>
      </c>
      <c r="D28" s="81">
        <f>C28/C56*100</f>
        <v>0.6172839506172839</v>
      </c>
    </row>
    <row r="29" spans="1:4" ht="12.75">
      <c r="A29" s="63" t="s">
        <v>10</v>
      </c>
      <c r="B29" s="64" t="s">
        <v>36</v>
      </c>
      <c r="C29" s="65">
        <f>SUM(C30+C32+C35+C36+C37)</f>
        <v>128000</v>
      </c>
      <c r="D29" s="74">
        <f>C29/C56*100</f>
        <v>15.802469135802468</v>
      </c>
    </row>
    <row r="30" spans="1:4" ht="12.75">
      <c r="A30" s="39" t="s">
        <v>12</v>
      </c>
      <c r="B30" s="40" t="s">
        <v>37</v>
      </c>
      <c r="C30" s="37">
        <f>SUM(C31)</f>
        <v>20000</v>
      </c>
      <c r="D30" s="75">
        <f>C30/C56*100</f>
        <v>2.4691358024691357</v>
      </c>
    </row>
    <row r="31" spans="1:4" ht="12.75">
      <c r="A31" s="47" t="s">
        <v>187</v>
      </c>
      <c r="B31" s="43" t="s">
        <v>39</v>
      </c>
      <c r="C31" s="44">
        <v>20000</v>
      </c>
      <c r="D31" s="81">
        <f>C31/C56*100</f>
        <v>2.4691358024691357</v>
      </c>
    </row>
    <row r="32" spans="1:4" ht="12.75">
      <c r="A32" s="39" t="s">
        <v>14</v>
      </c>
      <c r="B32" s="40" t="s">
        <v>40</v>
      </c>
      <c r="C32" s="37">
        <f>SUM(C33:C34)</f>
        <v>58000</v>
      </c>
      <c r="D32" s="75">
        <f>C32/C56*100</f>
        <v>7.160493827160494</v>
      </c>
    </row>
    <row r="33" spans="1:4" ht="25.5">
      <c r="A33" s="42" t="s">
        <v>188</v>
      </c>
      <c r="B33" s="43" t="s">
        <v>77</v>
      </c>
      <c r="C33" s="44">
        <v>53000</v>
      </c>
      <c r="D33" s="81">
        <f>C33/C56*100</f>
        <v>6.5432098765432105</v>
      </c>
    </row>
    <row r="34" spans="1:4" ht="12.75">
      <c r="A34" s="47" t="s">
        <v>189</v>
      </c>
      <c r="B34" s="43" t="s">
        <v>43</v>
      </c>
      <c r="C34" s="44">
        <v>5000</v>
      </c>
      <c r="D34" s="81">
        <f>C34/C56*100</f>
        <v>0.6172839506172839</v>
      </c>
    </row>
    <row r="35" spans="1:15" s="69" customFormat="1" ht="12.75">
      <c r="A35" s="3" t="s">
        <v>190</v>
      </c>
      <c r="B35" s="15" t="s">
        <v>51</v>
      </c>
      <c r="C35" s="5">
        <v>30000</v>
      </c>
      <c r="D35" s="75">
        <f>C35/C56*100</f>
        <v>3.7037037037037033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s="69" customFormat="1" ht="12.75">
      <c r="A36" s="3" t="s">
        <v>191</v>
      </c>
      <c r="B36" s="15" t="s">
        <v>53</v>
      </c>
      <c r="C36" s="5">
        <v>15000</v>
      </c>
      <c r="D36" s="75">
        <f>C36/C56*100</f>
        <v>1.8518518518518516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69" customFormat="1" ht="12.75">
      <c r="A37" s="3" t="s">
        <v>192</v>
      </c>
      <c r="B37" s="15" t="s">
        <v>193</v>
      </c>
      <c r="C37" s="5">
        <v>5000</v>
      </c>
      <c r="D37" s="75">
        <f>C37/C56*100</f>
        <v>0.6172839506172839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4" ht="12.75">
      <c r="A38" s="63" t="s">
        <v>16</v>
      </c>
      <c r="B38" s="64" t="s">
        <v>55</v>
      </c>
      <c r="C38" s="65">
        <f>SUM(C39:C42)</f>
        <v>113000</v>
      </c>
      <c r="D38" s="74">
        <f>C38/C56*100</f>
        <v>13.950617283950617</v>
      </c>
    </row>
    <row r="39" spans="1:4" ht="12.75">
      <c r="A39" s="14" t="s">
        <v>144</v>
      </c>
      <c r="B39" s="15" t="s">
        <v>194</v>
      </c>
      <c r="C39" s="5">
        <v>53000</v>
      </c>
      <c r="D39" s="75">
        <f>C39/C56*100</f>
        <v>6.5432098765432105</v>
      </c>
    </row>
    <row r="40" spans="1:4" ht="12.75">
      <c r="A40" s="3" t="s">
        <v>145</v>
      </c>
      <c r="B40" s="15" t="s">
        <v>82</v>
      </c>
      <c r="C40" s="5">
        <v>15000</v>
      </c>
      <c r="D40" s="75">
        <f>C40/C56*100</f>
        <v>1.8518518518518516</v>
      </c>
    </row>
    <row r="41" spans="1:4" ht="12.75">
      <c r="A41" s="3" t="s">
        <v>146</v>
      </c>
      <c r="B41" s="15" t="s">
        <v>195</v>
      </c>
      <c r="C41" s="5">
        <v>35000</v>
      </c>
      <c r="D41" s="75">
        <f>C41/C56*100</f>
        <v>4.320987654320987</v>
      </c>
    </row>
    <row r="42" spans="1:4" ht="12.75">
      <c r="A42" s="3" t="s">
        <v>196</v>
      </c>
      <c r="B42" s="15" t="s">
        <v>197</v>
      </c>
      <c r="C42" s="5">
        <v>10000</v>
      </c>
      <c r="D42" s="75">
        <f>C42/C56*100</f>
        <v>1.2345679012345678</v>
      </c>
    </row>
    <row r="43" spans="1:4" ht="12.75">
      <c r="A43" s="63" t="s">
        <v>18</v>
      </c>
      <c r="B43" s="64" t="s">
        <v>59</v>
      </c>
      <c r="C43" s="65">
        <f>SUM(C44:C46)</f>
        <v>28000</v>
      </c>
      <c r="D43" s="74">
        <f>C43/C56*100</f>
        <v>3.45679012345679</v>
      </c>
    </row>
    <row r="44" spans="1:4" ht="12.75">
      <c r="A44" s="14" t="s">
        <v>198</v>
      </c>
      <c r="B44" s="15" t="s">
        <v>199</v>
      </c>
      <c r="C44" s="5">
        <v>13000</v>
      </c>
      <c r="D44" s="75">
        <f>C44/C56*100</f>
        <v>1.6049382716049383</v>
      </c>
    </row>
    <row r="45" spans="1:4" ht="25.5">
      <c r="A45" s="14" t="s">
        <v>201</v>
      </c>
      <c r="B45" s="15" t="s">
        <v>80</v>
      </c>
      <c r="C45" s="5">
        <v>5000</v>
      </c>
      <c r="D45" s="75">
        <f>C45/C56*100</f>
        <v>0.6172839506172839</v>
      </c>
    </row>
    <row r="46" spans="1:4" ht="12.75">
      <c r="A46" s="3" t="s">
        <v>202</v>
      </c>
      <c r="B46" s="15" t="s">
        <v>200</v>
      </c>
      <c r="C46" s="5">
        <v>10000</v>
      </c>
      <c r="D46" s="75">
        <f>C46/C56*100</f>
        <v>1.2345679012345678</v>
      </c>
    </row>
    <row r="47" spans="1:4" ht="12.75">
      <c r="A47" s="63" t="s">
        <v>20</v>
      </c>
      <c r="B47" s="64" t="s">
        <v>62</v>
      </c>
      <c r="C47" s="65">
        <f>SUM(C48:C52)</f>
        <v>45000</v>
      </c>
      <c r="D47" s="74">
        <f>C47/C56*100</f>
        <v>5.555555555555555</v>
      </c>
    </row>
    <row r="48" spans="1:4" ht="12.75">
      <c r="A48" s="3" t="s">
        <v>203</v>
      </c>
      <c r="B48" s="15" t="s">
        <v>63</v>
      </c>
      <c r="C48" s="5">
        <v>10000</v>
      </c>
      <c r="D48" s="75">
        <f>C48/C56*100</f>
        <v>1.2345679012345678</v>
      </c>
    </row>
    <row r="49" spans="1:4" ht="12.75">
      <c r="A49" s="3" t="s">
        <v>204</v>
      </c>
      <c r="B49" s="15" t="s">
        <v>64</v>
      </c>
      <c r="C49" s="5">
        <v>5000</v>
      </c>
      <c r="D49" s="75">
        <f>C49/C56*100</f>
        <v>0.6172839506172839</v>
      </c>
    </row>
    <row r="50" spans="1:4" ht="12.75">
      <c r="A50" s="3" t="s">
        <v>205</v>
      </c>
      <c r="B50" s="15" t="s">
        <v>206</v>
      </c>
      <c r="C50" s="5">
        <v>10000</v>
      </c>
      <c r="D50" s="75">
        <f>C50/C56*100</f>
        <v>1.2345679012345678</v>
      </c>
    </row>
    <row r="51" spans="1:4" ht="12.75">
      <c r="A51" s="3" t="s">
        <v>207</v>
      </c>
      <c r="B51" s="15" t="s">
        <v>208</v>
      </c>
      <c r="C51" s="5">
        <v>15000</v>
      </c>
      <c r="D51" s="75">
        <f>C51/C56*100</f>
        <v>1.8518518518518516</v>
      </c>
    </row>
    <row r="52" spans="1:4" ht="12.75">
      <c r="A52" s="14" t="s">
        <v>209</v>
      </c>
      <c r="B52" s="15" t="s">
        <v>210</v>
      </c>
      <c r="C52" s="5">
        <v>5000</v>
      </c>
      <c r="D52" s="75">
        <f>C52/C56*100</f>
        <v>0.6172839506172839</v>
      </c>
    </row>
    <row r="53" spans="1:4" ht="12.75">
      <c r="A53" s="63" t="s">
        <v>211</v>
      </c>
      <c r="B53" s="64" t="s">
        <v>70</v>
      </c>
      <c r="C53" s="65">
        <f>SUM(C54)</f>
        <v>5000</v>
      </c>
      <c r="D53" s="74">
        <f>C53/C56*100</f>
        <v>0.6172839506172839</v>
      </c>
    </row>
    <row r="54" spans="1:4" ht="25.5">
      <c r="A54" s="14" t="s">
        <v>212</v>
      </c>
      <c r="B54" s="15" t="s">
        <v>78</v>
      </c>
      <c r="C54" s="5">
        <v>5000</v>
      </c>
      <c r="D54" s="75">
        <f>C54/C56*100</f>
        <v>0.6172839506172839</v>
      </c>
    </row>
    <row r="55" spans="1:4" ht="25.5">
      <c r="A55" s="67" t="s">
        <v>213</v>
      </c>
      <c r="B55" s="68" t="s">
        <v>147</v>
      </c>
      <c r="C55" s="65">
        <v>5000</v>
      </c>
      <c r="D55" s="74">
        <f>C55/C56*100</f>
        <v>0.6172839506172839</v>
      </c>
    </row>
    <row r="56" spans="1:4" ht="12.75">
      <c r="A56" s="50"/>
      <c r="B56" s="51" t="s">
        <v>73</v>
      </c>
      <c r="C56" s="52">
        <f>SUM(C55+C53+C47+C43+C38+C29+C18+C14)</f>
        <v>810000</v>
      </c>
      <c r="D56" s="73">
        <f>SUM(D14+D18+D29+D38+D43+D47+D53+D55)</f>
        <v>99.99999999999999</v>
      </c>
    </row>
    <row r="57" spans="1:4" ht="38.25">
      <c r="A57" s="30"/>
      <c r="B57" s="31" t="s">
        <v>76</v>
      </c>
      <c r="C57" s="32"/>
      <c r="D57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2013-10-16T13:44:48Z</cp:lastPrinted>
  <dcterms:created xsi:type="dcterms:W3CDTF">2006-09-16T00:00:00Z</dcterms:created>
  <dcterms:modified xsi:type="dcterms:W3CDTF">2014-01-10T12:59:32Z</dcterms:modified>
  <cp:category/>
  <cp:version/>
  <cp:contentType/>
  <cp:contentStatus/>
</cp:coreProperties>
</file>